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面试成绩" sheetId="1" r:id="rId1"/>
  </sheets>
  <definedNames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<sst xmlns="http://schemas.openxmlformats.org/spreadsheetml/2006/main" count="87" uniqueCount="58">
  <si>
    <t>2023年安徽淮北高新技术产业开发区
公开招聘雇员面试成绩</t>
  </si>
  <si>
    <t>岗位代码</t>
  </si>
  <si>
    <t>报名序号</t>
  </si>
  <si>
    <t>面试成绩</t>
  </si>
  <si>
    <t>缺考</t>
  </si>
  <si>
    <t>509420230403102150104237</t>
  </si>
  <si>
    <t>509420230406172314116770</t>
  </si>
  <si>
    <t>509420230404090548110885</t>
  </si>
  <si>
    <t>509420230407142353119085</t>
  </si>
  <si>
    <t>509420230403161713108347</t>
  </si>
  <si>
    <t>509420230404100034111080</t>
  </si>
  <si>
    <t>509420230407110714118525</t>
  </si>
  <si>
    <t>509420230405201801114076</t>
  </si>
  <si>
    <t>509420230404083531110798</t>
  </si>
  <si>
    <t>509420230406202547117299</t>
  </si>
  <si>
    <t>509420230407102742118399</t>
  </si>
  <si>
    <t>509420230405094135113080</t>
  </si>
  <si>
    <t>509420230403091010102921</t>
  </si>
  <si>
    <t>509420230406164143116619</t>
  </si>
  <si>
    <t>509420230403170154108797</t>
  </si>
  <si>
    <t>509420230406225033117717</t>
  </si>
  <si>
    <t>509420230403183810109315</t>
  </si>
  <si>
    <t>509420230405192821113992</t>
  </si>
  <si>
    <t>509420230404165134112227</t>
  </si>
  <si>
    <t>509420230407100047118298</t>
  </si>
  <si>
    <t>509420230406102651115187</t>
  </si>
  <si>
    <t>509420230404101137111117</t>
  </si>
  <si>
    <t>509420230406084346114591</t>
  </si>
  <si>
    <t>509420230406181955116928</t>
  </si>
  <si>
    <t>509420230406145727116187</t>
  </si>
  <si>
    <t>509420230405151114113612</t>
  </si>
  <si>
    <t>509420230404104755111273</t>
  </si>
  <si>
    <t>509420230404104125111237</t>
  </si>
  <si>
    <t>509420230405195000114022</t>
  </si>
  <si>
    <t>509420230403084336102462</t>
  </si>
  <si>
    <t>509420230407092538118170</t>
  </si>
  <si>
    <t>509420230406170356116706</t>
  </si>
  <si>
    <t>509420230405105401113202</t>
  </si>
  <si>
    <t>509420230404233009112896</t>
  </si>
  <si>
    <t>509420230407100156118303</t>
  </si>
  <si>
    <t>509420230407092417118166</t>
  </si>
  <si>
    <t>509420230406153325116358</t>
  </si>
  <si>
    <t>509420230406152817116331</t>
  </si>
  <si>
    <t>509420230406224405117704</t>
  </si>
  <si>
    <t>509420230403171437108872</t>
  </si>
  <si>
    <t>509420230404103156111189</t>
  </si>
  <si>
    <t>509420230406153940116387</t>
  </si>
  <si>
    <t>509420230406152749116329</t>
  </si>
  <si>
    <t>509420230406093620114868</t>
  </si>
  <si>
    <t>509420230404171018112280</t>
  </si>
  <si>
    <t>509420230403105532104756</t>
  </si>
  <si>
    <t>509420230406205738117382</t>
  </si>
  <si>
    <t>509420230405195615114033</t>
  </si>
  <si>
    <t>509420230405133946113495</t>
  </si>
  <si>
    <t>509420230404100115111083</t>
  </si>
  <si>
    <t>509420230404104116111236</t>
  </si>
  <si>
    <t>509420230403150403107451</t>
  </si>
  <si>
    <t>509420230403181443109193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</si>
</sst>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6"/>
      <name val="宋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tabSelected="1" workbookViewId="0">
      <selection activeCell="C102" sqref="C102"/>
    </sheetView>
  </sheetViews>
  <sheetFormatPr defaultColWidth="9" defaultRowHeight="13.5" outlineLevelCol="5"/>
  <cols>
    <col min="1" max="1" width="16.875" customWidth="1"/>
    <col min="2" max="2" width="42.875" style="2" customWidth="1"/>
    <col min="3" max="3" width="34" style="2" customWidth="1"/>
    <col min="4" max="4" width="11.4416666666667" customWidth="1"/>
  </cols>
  <sheetData>
    <row r="1" customFormat="1" ht="67" customHeight="1" spans="1:3">
      <c r="A1" s="3" t="s">
        <v>0</v>
      </c>
      <c r="B1" s="3"/>
      <c r="C1" s="3"/>
    </row>
    <row r="2" s="1" customFormat="1" ht="26" customHeight="1" spans="1:3">
      <c r="A2" s="4" t="s">
        <v>1</v>
      </c>
      <c r="B2" s="4" t="s">
        <v>2</v>
      </c>
      <c r="C2" s="5" t="s">
        <v>3</v>
      </c>
    </row>
    <row r="3" ht="26" customHeight="1" spans="1:3">
      <c r="A3" s="6">
        <v>202301</v>
      </c>
      <c r="B3" s="7" t="str">
        <f>"509420230407164151119606"</f>
        <v>509420230407164151119606</v>
      </c>
      <c r="C3" s="8">
        <v>77.2</v>
      </c>
    </row>
    <row r="4" ht="26" customHeight="1" spans="1:3">
      <c r="A4" s="9"/>
      <c r="B4" s="7" t="str">
        <f>"509420230403085116102578"</f>
        <v>509420230403085116102578</v>
      </c>
      <c r="C4" s="8">
        <v>74.26</v>
      </c>
    </row>
    <row r="5" ht="26" customHeight="1" spans="1:3">
      <c r="A5" s="10"/>
      <c r="B5" s="7" t="str">
        <f>"509420230403153452107839"</f>
        <v>509420230403153452107839</v>
      </c>
      <c r="C5" s="8">
        <v>80</v>
      </c>
    </row>
    <row r="6" ht="26" customHeight="1" spans="1:3">
      <c r="A6" s="6">
        <v>202303</v>
      </c>
      <c r="B6" s="7" t="str">
        <f>"509420230404075544110733"</f>
        <v>509420230404075544110733</v>
      </c>
      <c r="C6" s="8">
        <v>72.34</v>
      </c>
    </row>
    <row r="7" ht="26" customHeight="1" spans="1:3">
      <c r="A7" s="9"/>
      <c r="B7" s="7" t="str">
        <f>"509420230406204507117342"</f>
        <v>509420230406204507117342</v>
      </c>
      <c r="C7" s="8">
        <v>68.08</v>
      </c>
    </row>
    <row r="8" ht="26" customHeight="1" spans="1:3">
      <c r="A8" s="9"/>
      <c r="B8" s="7" t="str">
        <f>"509420230405152119113632"</f>
        <v>509420230405152119113632</v>
      </c>
      <c r="C8" s="8">
        <v>73.14</v>
      </c>
    </row>
    <row r="9" ht="26" customHeight="1" spans="1:3">
      <c r="A9" s="9"/>
      <c r="B9" s="7" t="str">
        <f>"509420230406101412115118"</f>
        <v>509420230406101412115118</v>
      </c>
      <c r="C9" s="8">
        <v>72.06</v>
      </c>
    </row>
    <row r="10" ht="26" customHeight="1" spans="1:3">
      <c r="A10" s="9"/>
      <c r="B10" s="7" t="str">
        <f>"509420230403093734103460"</f>
        <v>509420230403093734103460</v>
      </c>
      <c r="C10" s="11">
        <v>78.78</v>
      </c>
    </row>
    <row r="11" ht="26" customHeight="1" spans="1:6">
      <c r="A11" s="9"/>
      <c r="B11" s="7" t="str">
        <f>"509420230406073225114495"</f>
        <v>509420230406073225114495</v>
      </c>
      <c r="C11" s="8">
        <v>74.56</v>
      </c>
      <c r="F11" s="1"/>
    </row>
    <row r="12" ht="26" customHeight="1" spans="1:3">
      <c r="A12" s="10"/>
      <c r="B12" s="7" t="str">
        <f>"509420230403171113108850"</f>
        <v>509420230403171113108850</v>
      </c>
      <c r="C12" s="8">
        <v>79.22</v>
      </c>
    </row>
    <row r="13" ht="26" customHeight="1" spans="1:3">
      <c r="A13" s="6">
        <v>202304</v>
      </c>
      <c r="B13" s="7" t="str">
        <f>"509420230403105411104747"</f>
        <v>509420230403105411104747</v>
      </c>
      <c r="C13" s="8">
        <v>70.42</v>
      </c>
    </row>
    <row r="14" ht="26" customHeight="1" spans="1:3">
      <c r="A14" s="10"/>
      <c r="B14" s="7" t="str">
        <f>"509420230405132155113461"</f>
        <v>509420230405132155113461</v>
      </c>
      <c r="C14" s="8">
        <v>75.82</v>
      </c>
    </row>
    <row r="15" ht="26" customHeight="1" spans="1:3">
      <c r="A15" s="6">
        <v>202305</v>
      </c>
      <c r="B15" s="7" t="str">
        <f>"509420230407152134119297"</f>
        <v>509420230407152134119297</v>
      </c>
      <c r="C15" s="8" t="s">
        <v>4</v>
      </c>
    </row>
    <row r="16" ht="26" customHeight="1" spans="1:3">
      <c r="A16" s="9"/>
      <c r="B16" s="7" t="str">
        <f>"509420230406220623117587"</f>
        <v>509420230406220623117587</v>
      </c>
      <c r="C16" s="8">
        <v>76.7</v>
      </c>
    </row>
    <row r="17" ht="26" customHeight="1" spans="1:3">
      <c r="A17" s="9"/>
      <c r="B17" s="7" t="str">
        <f>"509420230406180728116889"</f>
        <v>509420230406180728116889</v>
      </c>
      <c r="C17" s="8">
        <v>78.98</v>
      </c>
    </row>
    <row r="18" ht="26" customHeight="1" spans="1:3">
      <c r="A18" s="9"/>
      <c r="B18" s="7" t="str">
        <f>"509420230403105040104687"</f>
        <v>509420230403105040104687</v>
      </c>
      <c r="C18" s="8" t="s">
        <v>4</v>
      </c>
    </row>
    <row r="19" ht="26" customHeight="1" spans="1:3">
      <c r="A19" s="9"/>
      <c r="B19" s="7" t="str">
        <f>"509420230405082914112994"</f>
        <v>509420230405082914112994</v>
      </c>
      <c r="C19" s="8">
        <v>71.16</v>
      </c>
    </row>
    <row r="20" ht="26" customHeight="1" spans="1:3">
      <c r="A20" s="9"/>
      <c r="B20" s="7" t="str">
        <f>"509420230403102331104266"</f>
        <v>509420230403102331104266</v>
      </c>
      <c r="C20" s="8">
        <v>72.74</v>
      </c>
    </row>
    <row r="21" ht="26" customHeight="1" spans="1:3">
      <c r="A21" s="9"/>
      <c r="B21" s="7" t="str">
        <f>"509420230404094131111019"</f>
        <v>509420230404094131111019</v>
      </c>
      <c r="C21" s="11" t="s">
        <v>4</v>
      </c>
    </row>
    <row r="22" ht="26" customHeight="1" spans="1:3">
      <c r="A22" s="10"/>
      <c r="B22" s="7" t="str">
        <f>"509420230403083032102321"</f>
        <v>509420230403083032102321</v>
      </c>
      <c r="C22" s="8">
        <v>67.6</v>
      </c>
    </row>
    <row r="23" ht="26" customHeight="1" spans="1:3">
      <c r="A23" s="6">
        <v>202306</v>
      </c>
      <c r="B23" s="7" t="str">
        <f>"509420230406081224114522"</f>
        <v>509420230406081224114522</v>
      </c>
      <c r="C23" s="8">
        <v>70.12</v>
      </c>
    </row>
    <row r="24" ht="26" customHeight="1" spans="1:3">
      <c r="A24" s="9"/>
      <c r="B24" s="7" t="str">
        <f>"509420230405142212113549"</f>
        <v>509420230405142212113549</v>
      </c>
      <c r="C24" s="8">
        <v>70.78</v>
      </c>
    </row>
    <row r="25" ht="26" customHeight="1" spans="1:3">
      <c r="A25" s="9"/>
      <c r="B25" s="7" t="str">
        <f>"509420230404171142112282"</f>
        <v>509420230404171142112282</v>
      </c>
      <c r="C25" s="8">
        <v>69.7</v>
      </c>
    </row>
    <row r="26" ht="26" customHeight="1" spans="1:3">
      <c r="A26" s="9"/>
      <c r="B26" s="7" t="str">
        <f>"509420230404110501111342"</f>
        <v>509420230404110501111342</v>
      </c>
      <c r="C26" s="8">
        <v>75.82</v>
      </c>
    </row>
    <row r="27" ht="26" customHeight="1" spans="1:3">
      <c r="A27" s="10"/>
      <c r="B27" s="7" t="str">
        <f>"509420230403101942104196"</f>
        <v>509420230403101942104196</v>
      </c>
      <c r="C27" s="8">
        <v>77.7</v>
      </c>
    </row>
    <row r="28" ht="25" customHeight="1" spans="1:6">
      <c r="A28" s="6">
        <v>202307</v>
      </c>
      <c r="B28" s="7" t="str">
        <f>"509420230404110656111351"</f>
        <v>509420230404110656111351</v>
      </c>
      <c r="C28" s="8" t="s">
        <v>4</v>
      </c>
      <c r="F28" s="1"/>
    </row>
    <row r="29" ht="25" customHeight="1" spans="1:3">
      <c r="A29" s="9"/>
      <c r="B29" s="7" t="str">
        <f>"509420230403110600104916"</f>
        <v>509420230403110600104916</v>
      </c>
      <c r="C29" s="8">
        <v>75.3</v>
      </c>
    </row>
    <row r="30" ht="25" customHeight="1" spans="1:3">
      <c r="A30" s="9"/>
      <c r="B30" s="7" t="str">
        <f>"509420230403223459110442"</f>
        <v>509420230403223459110442</v>
      </c>
      <c r="C30" s="8">
        <v>74.48</v>
      </c>
    </row>
    <row r="31" ht="25" customHeight="1" spans="1:3">
      <c r="A31" s="9"/>
      <c r="B31" s="7" t="str">
        <f>"509420230403160517108201"</f>
        <v>509420230403160517108201</v>
      </c>
      <c r="C31" s="8">
        <v>75.68</v>
      </c>
    </row>
    <row r="32" ht="25" customHeight="1" spans="1:3">
      <c r="A32" s="9"/>
      <c r="B32" s="7" t="str">
        <f>"509420230403170034108793"</f>
        <v>509420230403170034108793</v>
      </c>
      <c r="C32" s="8">
        <v>80.92</v>
      </c>
    </row>
    <row r="33" ht="25" customHeight="1" spans="1:3">
      <c r="A33" s="9"/>
      <c r="B33" s="7" t="str">
        <f>"509420230403092221103157"</f>
        <v>509420230403092221103157</v>
      </c>
      <c r="C33" s="8">
        <v>74.82</v>
      </c>
    </row>
    <row r="34" ht="25" customHeight="1" spans="1:3">
      <c r="A34" s="10"/>
      <c r="B34" s="7" t="str">
        <f>"509420230403084124102429"</f>
        <v>509420230403084124102429</v>
      </c>
      <c r="C34" s="8">
        <v>78.14</v>
      </c>
    </row>
    <row r="35" ht="25" customHeight="1" spans="1:3">
      <c r="A35" s="6">
        <v>202308</v>
      </c>
      <c r="B35" s="12" t="str">
        <f>"509420230405184755113933"</f>
        <v>509420230405184755113933</v>
      </c>
      <c r="C35" s="8">
        <v>77.38</v>
      </c>
    </row>
    <row r="36" ht="25" customHeight="1" spans="1:3">
      <c r="A36" s="9"/>
      <c r="B36" s="12" t="str">
        <f>"509420230406151347116269"</f>
        <v>509420230406151347116269</v>
      </c>
      <c r="C36" s="8">
        <v>76.8</v>
      </c>
    </row>
    <row r="37" ht="25" customHeight="1" spans="1:3">
      <c r="A37" s="9"/>
      <c r="B37" s="12" t="str">
        <f>"509420230405084050113001"</f>
        <v>509420230405084050113001</v>
      </c>
      <c r="C37" s="8">
        <v>74.66</v>
      </c>
    </row>
    <row r="38" ht="25" customHeight="1" spans="1:3">
      <c r="A38" s="9"/>
      <c r="B38" s="12" t="str">
        <f>"509420230403214355110225"</f>
        <v>509420230403214355110225</v>
      </c>
      <c r="C38" s="8">
        <v>76.8</v>
      </c>
    </row>
    <row r="39" ht="25" customHeight="1" spans="1:3">
      <c r="A39" s="10"/>
      <c r="B39" s="12" t="str">
        <f>"509420230403093556103428"</f>
        <v>509420230403093556103428</v>
      </c>
      <c r="C39" s="8">
        <v>75.74</v>
      </c>
    </row>
    <row r="40" ht="25" customHeight="1" spans="1:3">
      <c r="A40" s="13">
        <v>202309</v>
      </c>
      <c r="B40" s="14" t="str">
        <f>"509420230406092750114817"</f>
        <v>509420230406092750114817</v>
      </c>
      <c r="C40" s="8" t="s">
        <v>4</v>
      </c>
    </row>
    <row r="41" ht="25" customHeight="1" spans="1:3">
      <c r="A41" s="15"/>
      <c r="B41" s="14" t="str">
        <f>"509420230403120959105634"</f>
        <v>509420230403120959105634</v>
      </c>
      <c r="C41" s="8">
        <v>75.62</v>
      </c>
    </row>
    <row r="42" ht="25" customHeight="1" spans="1:3">
      <c r="A42" s="15"/>
      <c r="B42" s="14" t="str">
        <f>"509420230403091057102940"</f>
        <v>509420230403091057102940</v>
      </c>
      <c r="C42" s="8">
        <v>71.56</v>
      </c>
    </row>
    <row r="43" ht="25" customHeight="1" spans="1:3">
      <c r="A43" s="15"/>
      <c r="B43" s="14" t="str">
        <f>"509420230406084449114592"</f>
        <v>509420230406084449114592</v>
      </c>
      <c r="C43" s="8">
        <v>78.2</v>
      </c>
    </row>
    <row r="44" ht="25" customHeight="1" spans="1:3">
      <c r="A44" s="15"/>
      <c r="B44" s="14" t="str">
        <f>"509420230404145415111869"</f>
        <v>509420230404145415111869</v>
      </c>
      <c r="C44" s="8">
        <v>79.28</v>
      </c>
    </row>
    <row r="45" ht="25" customHeight="1" spans="1:3">
      <c r="A45" s="15"/>
      <c r="B45" s="14" t="str">
        <f>"509420230403150852107514"</f>
        <v>509420230403150852107514</v>
      </c>
      <c r="C45" s="8">
        <v>71.72</v>
      </c>
    </row>
    <row r="46" s="1" customFormat="1" ht="25" customHeight="1" spans="1:3">
      <c r="A46" s="15"/>
      <c r="B46" s="14" t="str">
        <f>"509420230403093229103366"</f>
        <v>509420230403093229103366</v>
      </c>
      <c r="C46" s="8" t="s">
        <v>4</v>
      </c>
    </row>
    <row r="47" s="1" customFormat="1" ht="25" customHeight="1" spans="1:3">
      <c r="A47" s="16"/>
      <c r="B47" s="14" t="str">
        <f>"509420230403095558103787"</f>
        <v>509420230403095558103787</v>
      </c>
      <c r="C47" s="8">
        <v>72.62</v>
      </c>
    </row>
    <row r="48" s="1" customFormat="1" ht="25" customHeight="1" spans="1:3">
      <c r="A48" s="17">
        <v>202310</v>
      </c>
      <c r="B48" s="7" t="s">
        <v>5</v>
      </c>
      <c r="C48" s="8">
        <v>76.82</v>
      </c>
    </row>
    <row r="49" s="1" customFormat="1" ht="25" customHeight="1" spans="1:3">
      <c r="A49" s="18"/>
      <c r="B49" s="7" t="s">
        <v>6</v>
      </c>
      <c r="C49" s="8" t="s">
        <v>4</v>
      </c>
    </row>
    <row r="50" s="1" customFormat="1" ht="25" customHeight="1" spans="1:3">
      <c r="A50" s="18"/>
      <c r="B50" s="7" t="s">
        <v>7</v>
      </c>
      <c r="C50" s="8" t="s">
        <v>4</v>
      </c>
    </row>
    <row r="51" s="1" customFormat="1" ht="25" customHeight="1" spans="1:3">
      <c r="A51" s="18"/>
      <c r="B51" s="7" t="s">
        <v>8</v>
      </c>
      <c r="C51" s="8">
        <v>75.62</v>
      </c>
    </row>
    <row r="52" s="1" customFormat="1" ht="25" customHeight="1" spans="1:3">
      <c r="A52" s="18"/>
      <c r="B52" s="7" t="s">
        <v>9</v>
      </c>
      <c r="C52" s="8" t="s">
        <v>4</v>
      </c>
    </row>
    <row r="53" s="1" customFormat="1" ht="25" customHeight="1" spans="1:3">
      <c r="A53" s="18"/>
      <c r="B53" s="7" t="s">
        <v>10</v>
      </c>
      <c r="C53" s="8">
        <v>74.9</v>
      </c>
    </row>
    <row r="54" s="1" customFormat="1" ht="25" customHeight="1" spans="1:3">
      <c r="A54" s="18"/>
      <c r="B54" s="7" t="s">
        <v>11</v>
      </c>
      <c r="C54" s="8" t="s">
        <v>4</v>
      </c>
    </row>
    <row r="55" s="1" customFormat="1" ht="25" customHeight="1" spans="1:3">
      <c r="A55" s="18"/>
      <c r="B55" s="7" t="s">
        <v>12</v>
      </c>
      <c r="C55" s="8">
        <v>74.26</v>
      </c>
    </row>
    <row r="56" s="1" customFormat="1" ht="25" customHeight="1" spans="1:3">
      <c r="A56" s="19"/>
      <c r="B56" s="21" t="s">
        <v>13</v>
      </c>
      <c r="C56" s="8" t="s">
        <v>4</v>
      </c>
    </row>
    <row r="57" s="1" customFormat="1" ht="23" customHeight="1" spans="1:3">
      <c r="A57" s="6">
        <v>202311</v>
      </c>
      <c r="B57" s="7" t="s">
        <v>14</v>
      </c>
      <c r="C57" s="8">
        <v>74.92</v>
      </c>
    </row>
    <row r="58" s="1" customFormat="1" ht="23" customHeight="1" spans="1:3">
      <c r="A58" s="9"/>
      <c r="B58" s="7" t="s">
        <v>15</v>
      </c>
      <c r="C58" s="8">
        <v>75.94</v>
      </c>
    </row>
    <row r="59" s="1" customFormat="1" ht="23" customHeight="1" spans="1:3">
      <c r="A59" s="9"/>
      <c r="B59" s="7" t="s">
        <v>16</v>
      </c>
      <c r="C59" s="8">
        <v>70.1</v>
      </c>
    </row>
    <row r="60" s="1" customFormat="1" ht="23" customHeight="1" spans="1:3">
      <c r="A60" s="10"/>
      <c r="B60" s="7" t="s">
        <v>17</v>
      </c>
      <c r="C60" s="8">
        <v>74.36</v>
      </c>
    </row>
    <row r="61" s="1" customFormat="1" ht="23" customHeight="1" spans="1:3">
      <c r="A61" s="6">
        <v>202312</v>
      </c>
      <c r="B61" s="7" t="s">
        <v>18</v>
      </c>
      <c r="C61" s="8">
        <v>76.36</v>
      </c>
    </row>
    <row r="62" s="1" customFormat="1" ht="23.5" customHeight="1" spans="1:3">
      <c r="A62" s="9"/>
      <c r="B62" s="7" t="s">
        <v>19</v>
      </c>
      <c r="C62" s="8">
        <v>74.6</v>
      </c>
    </row>
    <row r="63" s="1" customFormat="1" ht="23.5" customHeight="1" spans="1:3">
      <c r="A63" s="9"/>
      <c r="B63" s="7" t="s">
        <v>20</v>
      </c>
      <c r="C63" s="8">
        <v>69.8</v>
      </c>
    </row>
    <row r="64" s="1" customFormat="1" ht="23.5" customHeight="1" spans="1:3">
      <c r="A64" s="9"/>
      <c r="B64" s="7" t="s">
        <v>21</v>
      </c>
      <c r="C64" s="8">
        <v>58.42</v>
      </c>
    </row>
    <row r="65" s="1" customFormat="1" ht="23.5" customHeight="1" spans="1:3">
      <c r="A65" s="9"/>
      <c r="B65" s="7" t="s">
        <v>22</v>
      </c>
      <c r="C65" s="8">
        <v>73.9</v>
      </c>
    </row>
    <row r="66" s="1" customFormat="1" ht="23.5" customHeight="1" spans="1:3">
      <c r="A66" s="9"/>
      <c r="B66" s="7" t="s">
        <v>23</v>
      </c>
      <c r="C66" s="8">
        <v>75.2</v>
      </c>
    </row>
    <row r="67" s="1" customFormat="1" ht="23.5" customHeight="1" spans="1:3">
      <c r="A67" s="9"/>
      <c r="B67" s="7" t="s">
        <v>24</v>
      </c>
      <c r="C67" s="8">
        <v>71.28</v>
      </c>
    </row>
    <row r="68" s="1" customFormat="1" ht="23.5" customHeight="1" spans="1:3">
      <c r="A68" s="9"/>
      <c r="B68" s="7" t="s">
        <v>25</v>
      </c>
      <c r="C68" s="8">
        <v>80.4</v>
      </c>
    </row>
    <row r="69" s="1" customFormat="1" ht="23.5" customHeight="1" spans="1:3">
      <c r="A69" s="9"/>
      <c r="B69" s="7" t="s">
        <v>26</v>
      </c>
      <c r="C69" s="8">
        <v>73.34</v>
      </c>
    </row>
    <row r="70" s="1" customFormat="1" ht="23.5" customHeight="1" spans="1:3">
      <c r="A70" s="10"/>
      <c r="B70" s="7" t="s">
        <v>27</v>
      </c>
      <c r="C70" s="8" t="s">
        <v>4</v>
      </c>
    </row>
    <row r="71" s="1" customFormat="1" ht="23.5" customHeight="1" spans="1:3">
      <c r="A71" s="6">
        <v>202313</v>
      </c>
      <c r="B71" s="7" t="s">
        <v>28</v>
      </c>
      <c r="C71" s="8">
        <v>72.18</v>
      </c>
    </row>
    <row r="72" s="1" customFormat="1" ht="23.5" customHeight="1" spans="1:3">
      <c r="A72" s="9"/>
      <c r="B72" s="7" t="s">
        <v>29</v>
      </c>
      <c r="C72" s="8">
        <v>72.66</v>
      </c>
    </row>
    <row r="73" s="1" customFormat="1" ht="23.5" customHeight="1" spans="1:3">
      <c r="A73" s="9"/>
      <c r="B73" s="7" t="s">
        <v>30</v>
      </c>
      <c r="C73" s="8">
        <v>77</v>
      </c>
    </row>
    <row r="74" ht="23.5" customHeight="1" spans="1:3">
      <c r="A74" s="9"/>
      <c r="B74" s="7" t="s">
        <v>31</v>
      </c>
      <c r="C74" s="8">
        <v>75.36</v>
      </c>
    </row>
    <row r="75" ht="23.5" customHeight="1" spans="1:3">
      <c r="A75" s="10"/>
      <c r="B75" s="7" t="s">
        <v>32</v>
      </c>
      <c r="C75" s="8">
        <v>77.12</v>
      </c>
    </row>
    <row r="76" ht="23.5" customHeight="1" spans="1:3">
      <c r="A76" s="6">
        <v>202314</v>
      </c>
      <c r="B76" s="7" t="str">
        <f>"509420230403090518102809"</f>
        <v>509420230403090518102809</v>
      </c>
      <c r="C76" s="8">
        <v>74.76</v>
      </c>
    </row>
    <row r="77" ht="23.5" customHeight="1" spans="1:3">
      <c r="A77" s="9"/>
      <c r="B77" s="7" t="str">
        <f>"509420230403104131104551"</f>
        <v>509420230403104131104551</v>
      </c>
      <c r="C77" s="8">
        <v>86.24</v>
      </c>
    </row>
    <row r="78" ht="23.5" customHeight="1" spans="1:3">
      <c r="A78" s="9"/>
      <c r="B78" s="7" t="str">
        <f>"509420230404101049111113"</f>
        <v>509420230404101049111113</v>
      </c>
      <c r="C78" s="8">
        <v>69.16</v>
      </c>
    </row>
    <row r="79" ht="23.5" customHeight="1" spans="1:3">
      <c r="A79" s="9"/>
      <c r="B79" s="7" t="str">
        <f>"509420230404093244110986"</f>
        <v>509420230404093244110986</v>
      </c>
      <c r="C79" s="8">
        <v>75.52</v>
      </c>
    </row>
    <row r="80" ht="23.5" customHeight="1" spans="1:3">
      <c r="A80" s="9"/>
      <c r="B80" s="7" t="str">
        <f>"509420230406083158114565"</f>
        <v>509420230406083158114565</v>
      </c>
      <c r="C80" s="8" t="s">
        <v>4</v>
      </c>
    </row>
    <row r="81" ht="23.5" customHeight="1" spans="1:3">
      <c r="A81" s="9"/>
      <c r="B81" s="7" t="str">
        <f>"509420230406191441117080"</f>
        <v>509420230406191441117080</v>
      </c>
      <c r="C81" s="11">
        <v>0</v>
      </c>
    </row>
    <row r="82" ht="23.5" customHeight="1" spans="1:3">
      <c r="A82" s="10"/>
      <c r="B82" s="7" t="str">
        <f>"509420230403083137102332"</f>
        <v>509420230403083137102332</v>
      </c>
      <c r="C82" s="8">
        <v>74.54</v>
      </c>
    </row>
    <row r="83" ht="23.5" customHeight="1" spans="1:3">
      <c r="A83" s="6">
        <v>202315</v>
      </c>
      <c r="B83" s="7" t="str">
        <f>"509420230406093338114848"</f>
        <v>509420230406093338114848</v>
      </c>
      <c r="C83" s="8">
        <v>80.92</v>
      </c>
    </row>
    <row r="84" ht="23.5" customHeight="1" spans="1:3">
      <c r="A84" s="9"/>
      <c r="B84" s="7" t="str">
        <f>"509420230403100124103886"</f>
        <v>509420230403100124103886</v>
      </c>
      <c r="C84" s="11">
        <v>0</v>
      </c>
    </row>
    <row r="85" ht="23.5" customHeight="1" spans="1:3">
      <c r="A85" s="9"/>
      <c r="B85" s="7" t="str">
        <f>"509420230403084342102464"</f>
        <v>509420230403084342102464</v>
      </c>
      <c r="C85" s="8">
        <v>82.28</v>
      </c>
    </row>
    <row r="86" ht="23.5" customHeight="1" spans="1:3">
      <c r="A86" s="9"/>
      <c r="B86" s="7" t="str">
        <f>"509420230403093304103378"</f>
        <v>509420230403093304103378</v>
      </c>
      <c r="C86" s="8" t="s">
        <v>4</v>
      </c>
    </row>
    <row r="87" ht="23.5" customHeight="1" spans="1:3">
      <c r="A87" s="10"/>
      <c r="B87" s="7" t="str">
        <f>"509420230403104217104562"</f>
        <v>509420230403104217104562</v>
      </c>
      <c r="C87" s="8">
        <v>60.74</v>
      </c>
    </row>
    <row r="88" ht="26" customHeight="1" spans="1:3">
      <c r="A88" s="6">
        <v>202316</v>
      </c>
      <c r="B88" s="7" t="str">
        <f>"509420230407124806118816"</f>
        <v>509420230407124806118816</v>
      </c>
      <c r="C88" s="8">
        <v>74.92</v>
      </c>
    </row>
    <row r="89" ht="26" customHeight="1" spans="1:3">
      <c r="A89" s="9"/>
      <c r="B89" s="7" t="str">
        <f>"509420230406162432116549"</f>
        <v>509420230406162432116549</v>
      </c>
      <c r="C89" s="8" t="s">
        <v>4</v>
      </c>
    </row>
    <row r="90" ht="26" customHeight="1" spans="1:3">
      <c r="A90" s="9"/>
      <c r="B90" s="7" t="str">
        <f>"509420230404131821111678"</f>
        <v>509420230404131821111678</v>
      </c>
      <c r="C90" s="8">
        <v>77.08</v>
      </c>
    </row>
    <row r="91" ht="26" customHeight="1" spans="1:3">
      <c r="A91" s="9"/>
      <c r="B91" s="7" t="str">
        <f>"509420230407124215118791"</f>
        <v>509420230407124215118791</v>
      </c>
      <c r="C91" s="8">
        <v>78.3</v>
      </c>
    </row>
    <row r="92" ht="26" customHeight="1" spans="1:3">
      <c r="A92" s="9"/>
      <c r="B92" s="7" t="str">
        <f>"509420230403183407109293"</f>
        <v>509420230403183407109293</v>
      </c>
      <c r="C92" s="8">
        <v>73.3</v>
      </c>
    </row>
    <row r="93" ht="26" customHeight="1" spans="1:3">
      <c r="A93" s="9"/>
      <c r="B93" s="7" t="str">
        <f>"509420230403100608103968"</f>
        <v>509420230403100608103968</v>
      </c>
      <c r="C93" s="8">
        <v>62.66</v>
      </c>
    </row>
    <row r="94" ht="26" customHeight="1" spans="1:3">
      <c r="A94" s="9"/>
      <c r="B94" s="7" t="str">
        <f>"509420230406105524115343"</f>
        <v>509420230406105524115343</v>
      </c>
      <c r="C94" s="8">
        <v>86.56</v>
      </c>
    </row>
    <row r="95" ht="26" customHeight="1" spans="1:3">
      <c r="A95" s="9"/>
      <c r="B95" s="7" t="str">
        <f>"509420230406125048115776"</f>
        <v>509420230406125048115776</v>
      </c>
      <c r="C95" s="8">
        <v>76.5</v>
      </c>
    </row>
    <row r="96" ht="26" customHeight="1" spans="1:3">
      <c r="A96" s="9"/>
      <c r="B96" s="7" t="str">
        <f>"509420230405083311112996"</f>
        <v>509420230405083311112996</v>
      </c>
      <c r="C96" s="8">
        <v>67.72</v>
      </c>
    </row>
    <row r="97" ht="26" customHeight="1" spans="1:6">
      <c r="A97" s="9"/>
      <c r="B97" s="7" t="str">
        <f>"509420230403104722104637"</f>
        <v>509420230403104722104637</v>
      </c>
      <c r="C97" s="8">
        <v>74.98</v>
      </c>
      <c r="F97" s="1"/>
    </row>
    <row r="98" ht="26" customHeight="1" spans="1:3">
      <c r="A98" s="9"/>
      <c r="B98" s="7" t="str">
        <f>"509420230403101215104063"</f>
        <v>509420230403101215104063</v>
      </c>
      <c r="C98" s="8">
        <v>75.56</v>
      </c>
    </row>
    <row r="99" ht="26" customHeight="1" spans="1:3">
      <c r="A99" s="10"/>
      <c r="B99" s="7" t="str">
        <f>"509420230403100315103924"</f>
        <v>509420230403100315103924</v>
      </c>
      <c r="C99" s="8">
        <v>81.54</v>
      </c>
    </row>
    <row r="100" ht="26" customHeight="1" spans="1:3">
      <c r="A100" s="6">
        <v>202317</v>
      </c>
      <c r="B100" s="7" t="str">
        <f>"509420230403195454109662"</f>
        <v>509420230403195454109662</v>
      </c>
      <c r="C100" s="8" t="s">
        <v>4</v>
      </c>
    </row>
    <row r="101" ht="26" customHeight="1" spans="1:3">
      <c r="A101" s="9"/>
      <c r="B101" s="7" t="str">
        <f>"509420230403231804110589"</f>
        <v>509420230403231804110589</v>
      </c>
      <c r="C101" s="8">
        <v>75.36</v>
      </c>
    </row>
    <row r="102" ht="26" customHeight="1" spans="1:3">
      <c r="A102" s="10"/>
      <c r="B102" s="7" t="str">
        <f>"509420230404162908112159"</f>
        <v>509420230404162908112159</v>
      </c>
      <c r="C102" s="11">
        <v>0</v>
      </c>
    </row>
    <row r="103" ht="26" customHeight="1" spans="1:3">
      <c r="A103" s="6">
        <v>202318</v>
      </c>
      <c r="B103" s="7" t="s">
        <v>33</v>
      </c>
      <c r="C103" s="8">
        <v>69.68</v>
      </c>
    </row>
    <row r="104" ht="26" customHeight="1" spans="1:3">
      <c r="A104" s="9"/>
      <c r="B104" s="7" t="s">
        <v>34</v>
      </c>
      <c r="C104" s="8">
        <v>87.22</v>
      </c>
    </row>
    <row r="105" ht="26" customHeight="1" spans="1:3">
      <c r="A105" s="9"/>
      <c r="B105" s="7" t="s">
        <v>35</v>
      </c>
      <c r="C105" s="8">
        <v>68.56</v>
      </c>
    </row>
    <row r="106" ht="26" customHeight="1" spans="1:3">
      <c r="A106" s="9"/>
      <c r="B106" s="7" t="s">
        <v>36</v>
      </c>
      <c r="C106" s="8">
        <v>69.86</v>
      </c>
    </row>
    <row r="107" ht="26" customHeight="1" spans="1:3">
      <c r="A107" s="9"/>
      <c r="B107" s="7" t="s">
        <v>37</v>
      </c>
      <c r="C107" s="8">
        <v>75.94</v>
      </c>
    </row>
    <row r="108" ht="26" customHeight="1" spans="1:6">
      <c r="A108" s="10"/>
      <c r="B108" s="7" t="s">
        <v>38</v>
      </c>
      <c r="C108" s="8">
        <v>63.16</v>
      </c>
      <c r="F108" s="20"/>
    </row>
    <row r="109" ht="26" customHeight="1" spans="1:6">
      <c r="A109" s="9">
        <v>202319</v>
      </c>
      <c r="B109" s="7" t="str">
        <f>"509420230403163056108506"</f>
        <v>509420230403163056108506</v>
      </c>
      <c r="C109" s="8">
        <v>62.8</v>
      </c>
      <c r="F109" s="20"/>
    </row>
    <row r="110" ht="26" customHeight="1" spans="1:6">
      <c r="A110" s="9"/>
      <c r="B110" s="7" t="str">
        <f>"509420230403121617105698"</f>
        <v>509420230403121617105698</v>
      </c>
      <c r="C110" s="8">
        <v>77.34</v>
      </c>
      <c r="F110" s="20"/>
    </row>
    <row r="111" ht="26" customHeight="1" spans="1:6">
      <c r="A111" s="9"/>
      <c r="B111" s="7" t="str">
        <f>"509420230407094339118236"</f>
        <v>509420230407094339118236</v>
      </c>
      <c r="C111" s="8">
        <v>75.02</v>
      </c>
      <c r="F111" s="20"/>
    </row>
    <row r="112" ht="26" customHeight="1" spans="1:6">
      <c r="A112" s="9"/>
      <c r="B112" s="7" t="str">
        <f>"509420230404151650111945"</f>
        <v>509420230404151650111945</v>
      </c>
      <c r="C112" s="8">
        <v>73.8</v>
      </c>
      <c r="F112" s="20"/>
    </row>
    <row r="113" ht="26" customHeight="1" spans="1:6">
      <c r="A113" s="9"/>
      <c r="B113" s="7" t="str">
        <f>"509420230403092415103199"</f>
        <v>509420230403092415103199</v>
      </c>
      <c r="C113" s="8">
        <v>77.64</v>
      </c>
      <c r="F113" s="20"/>
    </row>
    <row r="114" ht="26" customHeight="1" spans="1:6">
      <c r="A114" s="9"/>
      <c r="B114" s="7" t="str">
        <f>"509420230406090923114679"</f>
        <v>509420230406090923114679</v>
      </c>
      <c r="C114" s="8">
        <v>81.38</v>
      </c>
      <c r="F114" s="20"/>
    </row>
    <row r="115" ht="26" customHeight="1" spans="1:6">
      <c r="A115" s="10"/>
      <c r="B115" s="7" t="str">
        <f>"509420230406131449115859"</f>
        <v>509420230406131449115859</v>
      </c>
      <c r="C115" s="8">
        <v>74.12</v>
      </c>
      <c r="F115" s="20"/>
    </row>
    <row r="116" ht="25" customHeight="1" spans="1:6">
      <c r="A116" s="9">
        <v>202320</v>
      </c>
      <c r="B116" s="7" t="str">
        <f>"509420230406222405117649"</f>
        <v>509420230406222405117649</v>
      </c>
      <c r="C116" s="8">
        <v>79.24</v>
      </c>
      <c r="F116" s="20"/>
    </row>
    <row r="117" ht="25" customHeight="1" spans="1:6">
      <c r="A117" s="9"/>
      <c r="B117" s="7" t="str">
        <f>"509420230403163521108548"</f>
        <v>509420230403163521108548</v>
      </c>
      <c r="C117" s="8">
        <v>80.82</v>
      </c>
      <c r="F117" s="20"/>
    </row>
    <row r="118" ht="25" customHeight="1" spans="1:6">
      <c r="A118" s="9"/>
      <c r="B118" s="7" t="str">
        <f>"509420230407100611118319"</f>
        <v>509420230407100611118319</v>
      </c>
      <c r="C118" s="8">
        <v>74.5</v>
      </c>
      <c r="F118" s="20"/>
    </row>
    <row r="119" ht="25" customHeight="1" spans="1:6">
      <c r="A119" s="9"/>
      <c r="B119" s="7" t="str">
        <f>"509420230406160818116487"</f>
        <v>509420230406160818116487</v>
      </c>
      <c r="C119" s="8">
        <v>79.22</v>
      </c>
      <c r="F119" s="20"/>
    </row>
    <row r="120" ht="25" customHeight="1" spans="1:6">
      <c r="A120" s="9"/>
      <c r="B120" s="7" t="str">
        <f>"509420230406125932115811"</f>
        <v>509420230406125932115811</v>
      </c>
      <c r="C120" s="8">
        <v>75.12</v>
      </c>
      <c r="F120" s="20"/>
    </row>
    <row r="121" ht="25" customHeight="1" spans="1:6">
      <c r="A121" s="9"/>
      <c r="B121" s="7" t="str">
        <f>"509420230406092537114796"</f>
        <v>509420230406092537114796</v>
      </c>
      <c r="C121" s="8">
        <v>76.6</v>
      </c>
      <c r="F121" s="20"/>
    </row>
    <row r="122" ht="25" customHeight="1" spans="1:6">
      <c r="A122" s="9"/>
      <c r="B122" s="7" t="str">
        <f>"509420230403201233109759"</f>
        <v>509420230403201233109759</v>
      </c>
      <c r="C122" s="8">
        <v>55.52</v>
      </c>
      <c r="F122" s="20"/>
    </row>
    <row r="123" ht="25" customHeight="1" spans="1:6">
      <c r="A123" s="9"/>
      <c r="B123" s="7" t="str">
        <f>"509420230403095748103817"</f>
        <v>509420230403095748103817</v>
      </c>
      <c r="C123" s="11">
        <v>0</v>
      </c>
      <c r="F123" s="20"/>
    </row>
    <row r="124" ht="25" customHeight="1" spans="1:6">
      <c r="A124" s="9"/>
      <c r="B124" s="7" t="str">
        <f>"509420230404180139112391"</f>
        <v>509420230404180139112391</v>
      </c>
      <c r="C124" s="8">
        <v>72.28</v>
      </c>
      <c r="F124" s="20"/>
    </row>
    <row r="125" ht="25" customHeight="1" spans="1:6">
      <c r="A125" s="10"/>
      <c r="B125" s="7" t="str">
        <f>"509420230403120555105592"</f>
        <v>509420230403120555105592</v>
      </c>
      <c r="C125" s="8">
        <v>73.68</v>
      </c>
      <c r="F125" s="20"/>
    </row>
    <row r="126" ht="25" customHeight="1" spans="1:6">
      <c r="A126" s="9">
        <v>202321</v>
      </c>
      <c r="B126" s="7" t="str">
        <f>"509420230403094507103606"</f>
        <v>509420230403094507103606</v>
      </c>
      <c r="C126" s="8" t="s">
        <v>4</v>
      </c>
      <c r="F126" s="20"/>
    </row>
    <row r="127" ht="25" customHeight="1" spans="1:6">
      <c r="A127" s="9"/>
      <c r="B127" s="7" t="str">
        <f>"509420230404085522110854"</f>
        <v>509420230404085522110854</v>
      </c>
      <c r="C127" s="8">
        <v>76.48</v>
      </c>
      <c r="F127" s="20"/>
    </row>
    <row r="128" ht="25" customHeight="1" spans="1:6">
      <c r="A128" s="9"/>
      <c r="B128" s="7" t="str">
        <f>"509420230406182139116933"</f>
        <v>509420230406182139116933</v>
      </c>
      <c r="C128" s="8" t="s">
        <v>4</v>
      </c>
      <c r="F128" s="20"/>
    </row>
    <row r="129" ht="25" customHeight="1" spans="1:6">
      <c r="A129" s="9"/>
      <c r="B129" s="7" t="str">
        <f>"509420230406084222114581"</f>
        <v>509420230406084222114581</v>
      </c>
      <c r="C129" s="8" t="s">
        <v>4</v>
      </c>
      <c r="F129" s="20"/>
    </row>
    <row r="130" ht="25" customHeight="1" spans="1:6">
      <c r="A130" s="9"/>
      <c r="B130" s="7" t="str">
        <f>"509420230404112550111421"</f>
        <v>509420230404112550111421</v>
      </c>
      <c r="C130" s="8" t="s">
        <v>4</v>
      </c>
      <c r="F130" s="20"/>
    </row>
    <row r="131" ht="25" customHeight="1" spans="1:6">
      <c r="A131" s="9"/>
      <c r="B131" s="7" t="str">
        <f>"509420230407140749119025"</f>
        <v>509420230407140749119025</v>
      </c>
      <c r="C131" s="8">
        <v>79</v>
      </c>
      <c r="F131" s="20"/>
    </row>
    <row r="132" ht="25" customHeight="1" spans="1:6">
      <c r="A132" s="9"/>
      <c r="B132" s="7" t="str">
        <f>"509420230404163832112184"</f>
        <v>509420230404163832112184</v>
      </c>
      <c r="C132" s="8" t="s">
        <v>4</v>
      </c>
      <c r="F132" s="20"/>
    </row>
    <row r="133" ht="25" customHeight="1" spans="1:6">
      <c r="A133" s="9"/>
      <c r="B133" s="7" t="str">
        <f>"509420230407162754119559"</f>
        <v>509420230407162754119559</v>
      </c>
      <c r="C133" s="8">
        <v>74.94</v>
      </c>
      <c r="F133" s="20"/>
    </row>
    <row r="134" ht="25" customHeight="1" spans="1:6">
      <c r="A134" s="9"/>
      <c r="B134" s="7" t="s">
        <v>39</v>
      </c>
      <c r="C134" s="8" t="s">
        <v>4</v>
      </c>
      <c r="F134" s="20"/>
    </row>
    <row r="135" ht="25" customHeight="1" spans="1:6">
      <c r="A135" s="9"/>
      <c r="B135" s="7" t="str">
        <f>"509420230406084844114601"</f>
        <v>509420230406084844114601</v>
      </c>
      <c r="C135" s="8">
        <v>74.06</v>
      </c>
      <c r="F135" s="20"/>
    </row>
    <row r="136" ht="25" customHeight="1" spans="1:6">
      <c r="A136" s="9"/>
      <c r="B136" s="7" t="s">
        <v>40</v>
      </c>
      <c r="C136" s="8">
        <v>74.92</v>
      </c>
      <c r="F136" s="20"/>
    </row>
    <row r="137" ht="25" customHeight="1" spans="1:6">
      <c r="A137" s="9"/>
      <c r="B137" s="7" t="s">
        <v>41</v>
      </c>
      <c r="C137" s="8">
        <v>76.88</v>
      </c>
      <c r="F137" s="20"/>
    </row>
    <row r="138" ht="25" customHeight="1" spans="1:6">
      <c r="A138" s="9"/>
      <c r="B138" s="7" t="s">
        <v>42</v>
      </c>
      <c r="C138" s="8">
        <v>74.42</v>
      </c>
      <c r="F138" s="20"/>
    </row>
    <row r="139" ht="25" customHeight="1" spans="1:6">
      <c r="A139" s="9"/>
      <c r="B139" s="7" t="s">
        <v>43</v>
      </c>
      <c r="C139" s="8">
        <v>77.36</v>
      </c>
      <c r="F139" s="20"/>
    </row>
    <row r="140" ht="25" customHeight="1" spans="1:6">
      <c r="A140" s="9"/>
      <c r="B140" s="7" t="s">
        <v>44</v>
      </c>
      <c r="C140" s="8">
        <v>72.82</v>
      </c>
      <c r="F140" s="20"/>
    </row>
    <row r="141" ht="25" customHeight="1" spans="1:6">
      <c r="A141" s="9"/>
      <c r="B141" s="7" t="s">
        <v>45</v>
      </c>
      <c r="C141" s="8">
        <v>75.42</v>
      </c>
      <c r="F141" s="20"/>
    </row>
    <row r="142" ht="25" customHeight="1" spans="1:6">
      <c r="A142" s="9"/>
      <c r="B142" s="7" t="s">
        <v>46</v>
      </c>
      <c r="C142" s="8" t="s">
        <v>4</v>
      </c>
      <c r="F142" s="20"/>
    </row>
    <row r="143" ht="25" customHeight="1" spans="1:6">
      <c r="A143" s="9"/>
      <c r="B143" s="7" t="s">
        <v>47</v>
      </c>
      <c r="C143" s="8" t="s">
        <v>4</v>
      </c>
      <c r="F143" s="20"/>
    </row>
    <row r="144" ht="25" customHeight="1" spans="1:6">
      <c r="A144" s="9"/>
      <c r="B144" s="7" t="s">
        <v>48</v>
      </c>
      <c r="C144" s="8" t="s">
        <v>4</v>
      </c>
      <c r="F144" s="20"/>
    </row>
    <row r="145" ht="25" customHeight="1" spans="1:6">
      <c r="A145" s="9"/>
      <c r="B145" s="7" t="s">
        <v>49</v>
      </c>
      <c r="C145" s="8">
        <v>73.3</v>
      </c>
      <c r="F145" s="20"/>
    </row>
    <row r="146" ht="25" customHeight="1" spans="1:6">
      <c r="A146" s="9"/>
      <c r="B146" s="7" t="str">
        <f>"509420230404103415111202"</f>
        <v>509420230404103415111202</v>
      </c>
      <c r="C146" s="8" t="s">
        <v>4</v>
      </c>
      <c r="F146" s="20"/>
    </row>
    <row r="147" ht="25" customHeight="1" spans="1:6">
      <c r="A147" s="9"/>
      <c r="B147" s="7" t="str">
        <f>"509420230405165509113772"</f>
        <v>509420230405165509113772</v>
      </c>
      <c r="C147" s="8" t="s">
        <v>4</v>
      </c>
      <c r="F147" s="20"/>
    </row>
    <row r="148" ht="25" customHeight="1" spans="1:6">
      <c r="A148" s="9"/>
      <c r="B148" s="7" t="str">
        <f>"509420230404092303110952"</f>
        <v>509420230404092303110952</v>
      </c>
      <c r="C148" s="8">
        <v>75.42</v>
      </c>
      <c r="F148" s="20"/>
    </row>
    <row r="149" ht="25" customHeight="1" spans="1:6">
      <c r="A149" s="9"/>
      <c r="B149" s="7" t="str">
        <f>"509420230403102222104250"</f>
        <v>509420230403102222104250</v>
      </c>
      <c r="C149" s="8">
        <v>76.88</v>
      </c>
      <c r="F149" s="20"/>
    </row>
    <row r="150" ht="25" customHeight="1" spans="1:6">
      <c r="A150" s="9"/>
      <c r="B150" s="7" t="str">
        <f>"509420230403090006102705"</f>
        <v>509420230403090006102705</v>
      </c>
      <c r="C150" s="8" t="s">
        <v>4</v>
      </c>
      <c r="F150" s="20"/>
    </row>
    <row r="151" ht="25" customHeight="1" spans="1:6">
      <c r="A151" s="9"/>
      <c r="B151" s="7" t="str">
        <f>"509420230403143647107121"</f>
        <v>509420230403143647107121</v>
      </c>
      <c r="C151" s="8">
        <v>53.86</v>
      </c>
      <c r="F151" s="20"/>
    </row>
    <row r="152" ht="25" customHeight="1" spans="1:6">
      <c r="A152" s="9"/>
      <c r="B152" s="7" t="s">
        <v>50</v>
      </c>
      <c r="C152" s="8">
        <v>76.84</v>
      </c>
      <c r="F152" s="20"/>
    </row>
    <row r="153" ht="25" customHeight="1" spans="1:6">
      <c r="A153" s="10"/>
      <c r="B153" s="7" t="str">
        <f>"509420230403092333103178"</f>
        <v>509420230403092333103178</v>
      </c>
      <c r="C153" s="8">
        <v>76.3</v>
      </c>
      <c r="F153" s="20"/>
    </row>
    <row r="154" ht="25" customHeight="1" spans="1:6">
      <c r="A154" s="9">
        <v>202322</v>
      </c>
      <c r="B154" s="7" t="str">
        <f>"509420230403161219108280"</f>
        <v>509420230403161219108280</v>
      </c>
      <c r="C154" s="8">
        <v>84.26</v>
      </c>
      <c r="F154" s="20"/>
    </row>
    <row r="155" ht="25" customHeight="1" spans="1:6">
      <c r="A155" s="9"/>
      <c r="B155" s="7" t="str">
        <f>"509420230407133107118932"</f>
        <v>509420230407133107118932</v>
      </c>
      <c r="C155" s="8" t="s">
        <v>4</v>
      </c>
      <c r="F155" s="20"/>
    </row>
    <row r="156" ht="25" customHeight="1" spans="1:6">
      <c r="A156" s="9"/>
      <c r="B156" s="7" t="str">
        <f>"509420230407093737118204"</f>
        <v>509420230407093737118204</v>
      </c>
      <c r="C156" s="8">
        <v>69.58</v>
      </c>
      <c r="F156" s="20"/>
    </row>
    <row r="157" ht="25" customHeight="1" spans="1:6">
      <c r="A157" s="9"/>
      <c r="B157" s="7" t="str">
        <f>"509420230407083228118013"</f>
        <v>509420230407083228118013</v>
      </c>
      <c r="C157" s="8">
        <v>68.26</v>
      </c>
      <c r="F157" s="20"/>
    </row>
    <row r="158" ht="25" customHeight="1" spans="1:6">
      <c r="A158" s="9"/>
      <c r="B158" s="7" t="s">
        <v>51</v>
      </c>
      <c r="C158" s="8">
        <v>76.72</v>
      </c>
      <c r="F158" s="20"/>
    </row>
    <row r="159" ht="25" customHeight="1" spans="1:6">
      <c r="A159" s="9"/>
      <c r="B159" s="7" t="s">
        <v>52</v>
      </c>
      <c r="C159" s="8">
        <v>78.78</v>
      </c>
      <c r="F159" s="20"/>
    </row>
    <row r="160" ht="25" customHeight="1" spans="1:6">
      <c r="A160" s="9"/>
      <c r="B160" s="7" t="s">
        <v>53</v>
      </c>
      <c r="C160" s="8">
        <v>64.5</v>
      </c>
      <c r="F160" s="20"/>
    </row>
    <row r="161" ht="25" customHeight="1" spans="1:6">
      <c r="A161" s="9"/>
      <c r="B161" s="7" t="str">
        <f>"509420230404133823111700"</f>
        <v>509420230404133823111700</v>
      </c>
      <c r="C161" s="8">
        <v>75.12</v>
      </c>
      <c r="F161" s="20"/>
    </row>
    <row r="162" ht="25" customHeight="1" spans="1:6">
      <c r="A162" s="9"/>
      <c r="B162" s="7" t="s">
        <v>54</v>
      </c>
      <c r="C162" s="8">
        <v>70.96</v>
      </c>
      <c r="F162" s="20"/>
    </row>
    <row r="163" ht="25" customHeight="1" spans="1:6">
      <c r="A163" s="9"/>
      <c r="B163" s="7" t="s">
        <v>55</v>
      </c>
      <c r="C163" s="8">
        <v>73.52</v>
      </c>
      <c r="F163" s="20"/>
    </row>
    <row r="164" ht="25" customHeight="1" spans="1:6">
      <c r="A164" s="9"/>
      <c r="B164" s="7" t="s">
        <v>56</v>
      </c>
      <c r="C164" s="8">
        <v>73.18</v>
      </c>
      <c r="F164" s="20"/>
    </row>
    <row r="165" ht="25" customHeight="1" spans="1:6">
      <c r="A165" s="10"/>
      <c r="B165" s="7" t="s">
        <v>57</v>
      </c>
      <c r="C165" s="8" t="s">
        <v>4</v>
      </c>
      <c r="F165" s="20"/>
    </row>
  </sheetData>
  <mergeCells count="22">
    <mergeCell ref="A1:C1"/>
    <mergeCell ref="A3:A5"/>
    <mergeCell ref="A6:A12"/>
    <mergeCell ref="A13:A14"/>
    <mergeCell ref="A15:A22"/>
    <mergeCell ref="A23:A27"/>
    <mergeCell ref="A28:A34"/>
    <mergeCell ref="A35:A39"/>
    <mergeCell ref="A40:A47"/>
    <mergeCell ref="A48:A56"/>
    <mergeCell ref="A57:A60"/>
    <mergeCell ref="A61:A70"/>
    <mergeCell ref="A71:A75"/>
    <mergeCell ref="A76:A82"/>
    <mergeCell ref="A83:A87"/>
    <mergeCell ref="A88:A99"/>
    <mergeCell ref="A100:A102"/>
    <mergeCell ref="A103:A108"/>
    <mergeCell ref="A109:A115"/>
    <mergeCell ref="A116:A125"/>
    <mergeCell ref="A126:A153"/>
    <mergeCell ref="A154:A165"/>
  </mergeCells>
  <pageMargins left="0.236111111111111" right="0.236111111111111" top="0.590277777777778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AAA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倪广宇</dc:creator>
  <cp:lastModifiedBy>谢文静</cp:lastModifiedBy>
  <dcterms:created xsi:type="dcterms:W3CDTF">2022-06-22T01:11:00Z</dcterms:created>
  <cp:lastPrinted>2022-06-27T00:39:00Z</cp:lastPrinted>
  <dcterms:modified xsi:type="dcterms:W3CDTF">2023-07-09T04:24:32Z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F3D27EF557C043549A4C948606FDE152</vt:lpwstr>
  </property>
</Properties>
</file>